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kraszewski\Desktop\"/>
    </mc:Choice>
  </mc:AlternateContent>
  <bookViews>
    <workbookView xWindow="0" yWindow="0" windowWidth="23040" windowHeight="8616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17" i="1" l="1"/>
  <c r="E22" i="1" l="1"/>
  <c r="D22" i="1" s="1"/>
  <c r="C22" i="1" s="1"/>
  <c r="C17" i="1" l="1"/>
</calcChain>
</file>

<file path=xl/sharedStrings.xml><?xml version="1.0" encoding="utf-8"?>
<sst xmlns="http://schemas.openxmlformats.org/spreadsheetml/2006/main" count="27" uniqueCount="26">
  <si>
    <t>Wymiar etatu przed kryzysem w %</t>
  </si>
  <si>
    <t>Wymiar etatu po redukcji</t>
  </si>
  <si>
    <t>Poniżej wpisz wynagrodzenie</t>
  </si>
  <si>
    <t>Wskaźniki finansowe</t>
  </si>
  <si>
    <t>Przeciętne miesięczne wynagrodzenie z IV kwartału 2019 (brutto)</t>
  </si>
  <si>
    <t>Minimalne wynagrodzenie w 2020 roku (brutto)</t>
  </si>
  <si>
    <t>Wynagrodzenie pracownika w miesiącu poprzedzającym miesiąc złożenia wniosku o dofinansowanie (brutto)</t>
  </si>
  <si>
    <t>Założenie/wymogi ustawowe: wymiar czasu pracy zostaje zredukowany o 20% ale nie więcej niż do 0,5 etatu. Pracownik otrzymuje nie mniej niż minimalne wynagrodzenia, z uwzględnieniem wymiaru czasu pracy i maksymalną możliwą do danego pracowanika kwotę dofinansowania</t>
  </si>
  <si>
    <t>Rozwiązania wynikające z tarczy antykryzysowej (art. 15g) - możliwe do uzyskania dofinansowanie</t>
  </si>
  <si>
    <t>Założenie/wymogi ustawowe: pracownik otrzymuje 50 % wynagrodzenia (nie mniej niż minimalne, z uwzględnieniem wymiaru czasu pracy) i maksymalną możliwą dla danego pracowanika kwotę dofinansowania</t>
  </si>
  <si>
    <t>Redukcja etatu (efektywna)</t>
  </si>
  <si>
    <t>Przestój + dofinansowanie (art. 15g ust. 6 i 7 Ustawy)</t>
  </si>
  <si>
    <t>Dofinansowanie do wynagrodzenia otrzymywane przez pracodawcę</t>
  </si>
  <si>
    <t>Obnizenie wymiaru czasu pracy + dofinansowanie (art. 15g  ust. 8 i 10 Ustawy)</t>
  </si>
  <si>
    <t xml:space="preserve">Obniżone wynagrodzenie (brutto) otrzymywane przez pracownika </t>
  </si>
  <si>
    <t>Obniżone wynagrodzenie (brutto) otrzymywane przez pracownika</t>
  </si>
  <si>
    <t>Poniżej wpisz wymiar etatu  (co najmniej 50 %)</t>
  </si>
  <si>
    <t>Poniżej wpisz wartość wynagrodzenia jakie przysługiwałoby pracownikowi w miesiącu, którego dotyczy dofinansowanie</t>
  </si>
  <si>
    <t>Wynagrodzenie jakie przysługiwałoby pracownikowi w miesiącu, którego dotyczy dofinansowanie (brutto)</t>
  </si>
  <si>
    <t>Pracownikowi objętemu przestojem ekonomicznym pracodawca wypłaca  wynagrodzenie obniżone nie więcej niż o 50%, nie niższe jednak niż w wysokości  minimalnego  wynagrodzenia  za  pracę  ustalanego  na  podstawie  przepisów  o minimalnym wynagrodzeniu za pracę, z uwzględnieniem wymiaru czasu pracy.</t>
  </si>
  <si>
    <t>Wynagrodzenie przysługujące pracownikowi</t>
  </si>
  <si>
    <t>Przedsiębiorca  (…),  może  obniżyć  wymiar  czasu pracy o 20%, nie więcej niż do 0,5 etatu, z zastrzeżeniem, że wynagrodzenie nie może  być  niższe  niż  minimalne  wynagrodzenie  (...),  z  uwzględnieniem  wymiaru  czasu pracy.</t>
  </si>
  <si>
    <t>Wynagrodzenie (...) jest  dofinansowywane  ze środków  FGŚP,  w  wysokości 50% minimalnego wynagrodzenia (...),  z  uwzględnieniem  wymiaru  czasu  pracy. Dofinansowanie  nie  przysługuje  do  wynagrodzeń  pracowników,  których wynagrodzenie  uzyskane  w  miesiącu  poprzedzającym  miesiąc,  w  którym  został złożony wniosek, o którym mowa w ust. 1, było wyższe niż 300% przeciętnego miesięcznego wynagrodzenia z poprzedniego kwartału (...).</t>
  </si>
  <si>
    <t xml:space="preserve">Wynagrodzenie (...) jest  dofinansowywane  ze środków  FGŚP  do  wysokości połowy  wynagrodzenia (...)  jednak  nie  więcej  niż  40% przeciętnego miesięcznego wynagrodzenia z poprzedniego kwartału  ogłaszanego przez  Prezesa  GUS  (...), obowiązującego na dzień złożenia wniosku (...). Dofinansowanie nie przysługuje do  wynagrodzeń  pracowników,  których  wynagrodzenie  uzyskane  w  miesiącu poprzedzającym miesiąc, w którym został złożony wniosek (...)  było  wyższe  niż  300%  przeciętnego  miesięcznego  wynagrodzenia  z poprzedniego  kwartału  (...). </t>
  </si>
  <si>
    <t>Tarcza antykryzysowa - kalkulator wysokości dofinansowania  do wynagrodzenia pracowników (wersja  05.04.2020)</t>
  </si>
  <si>
    <r>
      <t xml:space="preserve">Uwaga: </t>
    </r>
    <r>
      <rPr>
        <b/>
        <sz val="11"/>
        <color theme="1"/>
        <rFont val="Calibri"/>
        <family val="2"/>
        <charset val="238"/>
        <scheme val="minor"/>
      </rPr>
      <t>Kalkuator ma charakter wyłącznie pomocniczy/orientacyjny</t>
    </r>
    <r>
      <rPr>
        <sz val="11"/>
        <color theme="1"/>
        <rFont val="Calibri"/>
        <family val="2"/>
        <charset val="238"/>
        <scheme val="minor"/>
      </rPr>
      <t xml:space="preserve"> i został sporządzony na podstawie Ustawy z dnia 31 marca 2020 r. o zmianie ustawy o szczególnych rozwiązaniach związanych z zapobieganiem, przeciwdziałaniem i zwalczaniem COVID-19, innych chorób zakaźnych oraz wywołanych nimi sytuacji kryzysowych oraz niektórych innych ustaw ("Ustawa"). Kalkulator nie obejmuje wszystkich trybów uzyskiwania pomocy przewidzianych w Ustawie a jedynie pomoc wynikającą z art 15 g Ustawy. Kalkulator bazuje na wynagrodzeniu zasadniczym ( kalkulator nie uwzględnia dodatku za pracę w porze nocnej, wynagrodzenia za pracę w godzinach nadliczbowych itd., zagadnień związanych ze składkami na ubezpieczenie społeczne). Materiał nie stanowi świadczenia pomocy prawnej. </t>
    </r>
    <r>
      <rPr>
        <b/>
        <sz val="11"/>
        <color theme="1"/>
        <rFont val="Calibri"/>
        <family val="2"/>
        <charset val="238"/>
        <scheme val="minor"/>
      </rPr>
      <t>Jeżeli są Państwo zainteresowani pogłębioną analizą lub wyjaśnieniem szczegółowych zagadnień, prosimy o kontakt z prawnikami Kancelarii GESSEL.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</si>
</sst>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0" fillId="0" borderId="2" xfId="0" applyBorder="1"/>
    <xf numFmtId="0" fontId="1" fillId="4" borderId="7" xfId="0" applyFont="1" applyFill="1" applyBorder="1" applyAlignment="1">
      <alignment wrapText="1"/>
    </xf>
    <xf numFmtId="0" fontId="5" fillId="5" borderId="7" xfId="0" applyFont="1" applyFill="1" applyBorder="1" applyAlignment="1">
      <alignment wrapText="1"/>
    </xf>
    <xf numFmtId="0" fontId="1" fillId="5" borderId="7" xfId="0" applyFont="1" applyFill="1" applyBorder="1" applyAlignment="1">
      <alignment wrapText="1"/>
    </xf>
    <xf numFmtId="0" fontId="1" fillId="4" borderId="11" xfId="0" applyFont="1" applyFill="1" applyBorder="1" applyAlignment="1">
      <alignment wrapText="1"/>
    </xf>
    <xf numFmtId="0" fontId="0" fillId="0" borderId="0" xfId="0" applyFill="1" applyBorder="1"/>
    <xf numFmtId="164" fontId="2" fillId="0" borderId="12" xfId="0" applyNumberFormat="1" applyFont="1" applyBorder="1"/>
    <xf numFmtId="164" fontId="2" fillId="0" borderId="13" xfId="0" applyNumberFormat="1" applyFont="1" applyBorder="1"/>
    <xf numFmtId="0" fontId="8" fillId="0" borderId="0" xfId="0" applyFont="1" applyAlignment="1">
      <alignment wrapText="1"/>
    </xf>
    <xf numFmtId="0" fontId="4" fillId="0" borderId="0" xfId="0" applyFont="1" applyAlignment="1"/>
    <xf numFmtId="9" fontId="0" fillId="0" borderId="12" xfId="0" applyNumberFormat="1" applyBorder="1"/>
    <xf numFmtId="9" fontId="0" fillId="0" borderId="13" xfId="0" applyNumberFormat="1" applyBorder="1"/>
    <xf numFmtId="0" fontId="1" fillId="0" borderId="4" xfId="0" applyFont="1" applyBorder="1" applyAlignment="1">
      <alignment wrapText="1"/>
    </xf>
    <xf numFmtId="164" fontId="3" fillId="2" borderId="6" xfId="0" applyNumberFormat="1" applyFont="1" applyFill="1" applyBorder="1" applyProtection="1">
      <protection locked="0"/>
    </xf>
    <xf numFmtId="9" fontId="3" fillId="2" borderId="6" xfId="0" applyNumberFormat="1" applyFont="1" applyFill="1" applyBorder="1" applyProtection="1">
      <protection locked="0"/>
    </xf>
    <xf numFmtId="0" fontId="6" fillId="0" borderId="0" xfId="0" applyFont="1" applyAlignment="1"/>
    <xf numFmtId="164" fontId="10" fillId="2" borderId="6" xfId="0" applyNumberFormat="1" applyFont="1" applyFill="1" applyBorder="1" applyProtection="1">
      <protection locked="0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 wrapText="1"/>
    </xf>
    <xf numFmtId="164" fontId="0" fillId="0" borderId="8" xfId="0" applyNumberFormat="1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164" fontId="0" fillId="0" borderId="8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</xdr:colOff>
      <xdr:row>0</xdr:row>
      <xdr:rowOff>129540</xdr:rowOff>
    </xdr:from>
    <xdr:to>
      <xdr:col>2</xdr:col>
      <xdr:colOff>99060</xdr:colOff>
      <xdr:row>3</xdr:row>
      <xdr:rowOff>152400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0740" y="129540"/>
          <a:ext cx="1714500" cy="571500"/>
        </a:xfrm>
        <a:prstGeom prst="rect">
          <a:avLst/>
        </a:prstGeom>
        <a:extLst>
          <a:ext uri="{FAA26D3D-D897-4be2-8F04-BA451C77F1D7}">
            <ma14:placeholderFlag xmlns:wpc="http://schemas.microsoft.com/office/word/2010/wordprocessingCanvas" xmlns:cx="http://schemas.microsoft.com/office/drawing/2014/chartex" xmlns:cx1="http://schemas.microsoft.com/office/drawing/2015/9/8/chartex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16se="http://schemas.microsoft.com/office/word/2015/wordml/symex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w16cid="http://schemas.microsoft.com/office/word/2016/wordml/cid" xmlns:am3d="http://schemas.microsoft.com/office/drawing/2017/model3d" xmlns:aink="http://schemas.microsoft.com/office/drawing/2016/ink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lc="http://schemas.openxmlformats.org/drawingml/2006/lockedCanvas"/>
          </a:ext>
        </a:extLst>
      </xdr:spPr>
    </xdr:pic>
    <xdr:clientData/>
  </xdr:twoCellAnchor>
  <xdr:twoCellAnchor>
    <xdr:from>
      <xdr:col>7</xdr:col>
      <xdr:colOff>9525</xdr:colOff>
      <xdr:row>9</xdr:row>
      <xdr:rowOff>533400</xdr:rowOff>
    </xdr:from>
    <xdr:to>
      <xdr:col>8</xdr:col>
      <xdr:colOff>0</xdr:colOff>
      <xdr:row>9</xdr:row>
      <xdr:rowOff>542925</xdr:rowOff>
    </xdr:to>
    <xdr:cxnSp macro="">
      <xdr:nvCxnSpPr>
        <xdr:cNvPr id="6" name="Łącznik prosty ze strzałką 5"/>
        <xdr:cNvCxnSpPr/>
      </xdr:nvCxnSpPr>
      <xdr:spPr>
        <a:xfrm flipV="1">
          <a:off x="9486900" y="3743325"/>
          <a:ext cx="1876425" cy="9525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</xdr:colOff>
      <xdr:row>8</xdr:row>
      <xdr:rowOff>733425</xdr:rowOff>
    </xdr:from>
    <xdr:to>
      <xdr:col>7</xdr:col>
      <xdr:colOff>1752600</xdr:colOff>
      <xdr:row>9</xdr:row>
      <xdr:rowOff>390525</xdr:rowOff>
    </xdr:to>
    <xdr:sp macro="" textlink="">
      <xdr:nvSpPr>
        <xdr:cNvPr id="8" name="pole tekstowe 7"/>
        <xdr:cNvSpPr txBox="1"/>
      </xdr:nvSpPr>
      <xdr:spPr>
        <a:xfrm>
          <a:off x="9553575" y="3000375"/>
          <a:ext cx="1676400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Na co zwrócić</a:t>
          </a:r>
          <a:r>
            <a:rPr lang="pl-PL" sz="1100" baseline="0"/>
            <a:t> uwagę ustalając wartość wynagrodzenia?</a:t>
          </a:r>
          <a:endParaRPr lang="pl-PL" sz="1100"/>
        </a:p>
      </xdr:txBody>
    </xdr:sp>
    <xdr:clientData/>
  </xdr:twoCellAnchor>
  <xdr:twoCellAnchor>
    <xdr:from>
      <xdr:col>8</xdr:col>
      <xdr:colOff>38099</xdr:colOff>
      <xdr:row>8</xdr:row>
      <xdr:rowOff>695326</xdr:rowOff>
    </xdr:from>
    <xdr:to>
      <xdr:col>8</xdr:col>
      <xdr:colOff>2105024</xdr:colOff>
      <xdr:row>10</xdr:row>
      <xdr:rowOff>352426</xdr:rowOff>
    </xdr:to>
    <xdr:sp macro="" textlink="">
      <xdr:nvSpPr>
        <xdr:cNvPr id="9" name="pole tekstowe 8"/>
        <xdr:cNvSpPr txBox="1"/>
      </xdr:nvSpPr>
      <xdr:spPr>
        <a:xfrm>
          <a:off x="11401424" y="2962276"/>
          <a:ext cx="2066925" cy="1657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Weryfikacji wymagają regulacje płacowe w firmie. Szczególnej uwagi wymagają dodatki (np. stanowiskowe), prowizje</a:t>
          </a:r>
          <a:r>
            <a:rPr lang="pl-PL" sz="1100" baseline="0"/>
            <a:t> i premie. Konieczne jest ustalenie czy takie elementy przysługują w trakcie np. przestoju</a:t>
          </a:r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L27"/>
  <sheetViews>
    <sheetView tabSelected="1" zoomScale="80" zoomScaleNormal="80" workbookViewId="0">
      <selection activeCell="B15" sqref="B15:I15"/>
    </sheetView>
  </sheetViews>
  <sheetFormatPr defaultRowHeight="14.4" x14ac:dyDescent="0.3"/>
  <cols>
    <col min="1" max="1" width="5.77734375" customWidth="1"/>
    <col min="2" max="2" width="21.88671875" customWidth="1"/>
    <col min="3" max="3" width="17.21875" customWidth="1"/>
    <col min="4" max="4" width="18.88671875" customWidth="1"/>
    <col min="5" max="5" width="20" customWidth="1"/>
    <col min="6" max="6" width="23.5546875" customWidth="1"/>
    <col min="7" max="7" width="30.6640625" customWidth="1"/>
    <col min="8" max="8" width="27.5546875" customWidth="1"/>
    <col min="9" max="9" width="46.77734375" customWidth="1"/>
    <col min="10" max="10" width="25.109375" customWidth="1"/>
    <col min="11" max="11" width="9.5546875" bestFit="1" customWidth="1"/>
  </cols>
  <sheetData>
    <row r="5" spans="2:12" ht="21" x14ac:dyDescent="0.4">
      <c r="B5" s="11" t="s">
        <v>24</v>
      </c>
      <c r="C5" s="11"/>
      <c r="D5" s="11"/>
      <c r="E5" s="11"/>
      <c r="F5" s="11"/>
      <c r="G5" s="11"/>
      <c r="H5" s="11"/>
      <c r="I5" s="11"/>
      <c r="J5" s="11"/>
    </row>
    <row r="6" spans="2:12" ht="70.2" customHeight="1" x14ac:dyDescent="0.3">
      <c r="B6" s="23" t="s">
        <v>25</v>
      </c>
      <c r="C6" s="23"/>
      <c r="D6" s="23"/>
      <c r="E6" s="23"/>
      <c r="F6" s="23"/>
      <c r="G6" s="23"/>
      <c r="H6" s="23"/>
      <c r="I6" s="23"/>
      <c r="J6" s="23"/>
      <c r="K6" s="23"/>
      <c r="L6" s="23"/>
    </row>
    <row r="8" spans="2:12" ht="15.6" customHeight="1" x14ac:dyDescent="0.35">
      <c r="B8" s="36" t="s">
        <v>20</v>
      </c>
      <c r="C8" s="36"/>
      <c r="D8" s="36"/>
      <c r="E8" s="36"/>
      <c r="F8" s="36"/>
      <c r="G8" s="36"/>
      <c r="H8" s="17"/>
      <c r="I8" s="17"/>
    </row>
    <row r="9" spans="2:12" ht="74.400000000000006" customHeight="1" thickBot="1" x14ac:dyDescent="0.35">
      <c r="C9" s="10" t="s">
        <v>2</v>
      </c>
      <c r="E9" s="10" t="s">
        <v>16</v>
      </c>
      <c r="G9" s="10" t="s">
        <v>17</v>
      </c>
      <c r="J9" s="30" t="s">
        <v>3</v>
      </c>
      <c r="K9" s="31"/>
      <c r="L9" s="31"/>
    </row>
    <row r="10" spans="2:12" ht="83.4" customHeight="1" thickBot="1" x14ac:dyDescent="0.5">
      <c r="B10" s="14" t="s">
        <v>6</v>
      </c>
      <c r="C10" s="15">
        <v>5000</v>
      </c>
      <c r="D10" s="14" t="s">
        <v>0</v>
      </c>
      <c r="E10" s="16">
        <v>1</v>
      </c>
      <c r="F10" s="14" t="s">
        <v>18</v>
      </c>
      <c r="G10" s="18">
        <v>2600</v>
      </c>
      <c r="J10" s="4" t="s">
        <v>4</v>
      </c>
      <c r="K10" s="32">
        <v>5198.58</v>
      </c>
      <c r="L10" s="33"/>
    </row>
    <row r="11" spans="2:12" ht="28.8" x14ac:dyDescent="0.3">
      <c r="J11" s="5" t="s">
        <v>5</v>
      </c>
      <c r="K11" s="34">
        <v>2600</v>
      </c>
      <c r="L11" s="35"/>
    </row>
    <row r="12" spans="2:12" ht="18" x14ac:dyDescent="0.35">
      <c r="B12" s="36" t="s">
        <v>8</v>
      </c>
      <c r="C12" s="37"/>
      <c r="D12" s="37"/>
      <c r="E12" s="37"/>
      <c r="F12" s="37"/>
      <c r="G12" s="37"/>
      <c r="H12" s="37"/>
      <c r="I12" s="37"/>
    </row>
    <row r="13" spans="2:12" ht="15" thickBot="1" x14ac:dyDescent="0.35"/>
    <row r="14" spans="2:12" ht="15" thickBot="1" x14ac:dyDescent="0.35">
      <c r="B14" s="27" t="s">
        <v>11</v>
      </c>
      <c r="C14" s="28"/>
      <c r="D14" s="28"/>
      <c r="E14" s="28"/>
      <c r="F14" s="28"/>
      <c r="G14" s="28"/>
      <c r="H14" s="28"/>
      <c r="I14" s="29"/>
    </row>
    <row r="15" spans="2:12" ht="27" customHeight="1" x14ac:dyDescent="0.3">
      <c r="B15" s="24" t="s">
        <v>9</v>
      </c>
      <c r="C15" s="25"/>
      <c r="D15" s="25"/>
      <c r="E15" s="25"/>
      <c r="F15" s="25"/>
      <c r="G15" s="25"/>
      <c r="H15" s="25"/>
      <c r="I15" s="26"/>
    </row>
    <row r="16" spans="2:12" ht="57.6" customHeight="1" x14ac:dyDescent="0.3">
      <c r="B16" s="6" t="s">
        <v>14</v>
      </c>
      <c r="C16" s="3" t="s">
        <v>12</v>
      </c>
      <c r="D16" s="7"/>
      <c r="E16" s="21" t="s">
        <v>19</v>
      </c>
      <c r="F16" s="21"/>
      <c r="G16" s="21"/>
      <c r="H16" s="21"/>
      <c r="I16" s="22"/>
    </row>
    <row r="17" spans="2:9" ht="48" customHeight="1" thickBot="1" x14ac:dyDescent="0.35">
      <c r="B17" s="8">
        <f>MAX(50%*G10,K11*E10)</f>
        <v>2600</v>
      </c>
      <c r="C17" s="9">
        <f>IF(C10&gt;300%*K10,0,K11*E10*50%)</f>
        <v>1300</v>
      </c>
      <c r="D17" s="2"/>
      <c r="E17" s="19" t="s">
        <v>22</v>
      </c>
      <c r="F17" s="19"/>
      <c r="G17" s="19"/>
      <c r="H17" s="19"/>
      <c r="I17" s="20"/>
    </row>
    <row r="18" spans="2:9" ht="15" thickBot="1" x14ac:dyDescent="0.35"/>
    <row r="19" spans="2:9" ht="15" thickBot="1" x14ac:dyDescent="0.35">
      <c r="B19" s="27" t="s">
        <v>13</v>
      </c>
      <c r="C19" s="28"/>
      <c r="D19" s="28"/>
      <c r="E19" s="28"/>
      <c r="F19" s="28"/>
      <c r="G19" s="28"/>
      <c r="H19" s="28"/>
      <c r="I19" s="29"/>
    </row>
    <row r="20" spans="2:9" ht="43.8" customHeight="1" x14ac:dyDescent="0.3">
      <c r="B20" s="24" t="s">
        <v>7</v>
      </c>
      <c r="C20" s="25"/>
      <c r="D20" s="25"/>
      <c r="E20" s="25"/>
      <c r="F20" s="25"/>
      <c r="G20" s="25"/>
      <c r="H20" s="25"/>
      <c r="I20" s="26"/>
    </row>
    <row r="21" spans="2:9" ht="57.6" x14ac:dyDescent="0.3">
      <c r="B21" s="6" t="s">
        <v>15</v>
      </c>
      <c r="C21" s="3" t="s">
        <v>12</v>
      </c>
      <c r="D21" s="3" t="s">
        <v>10</v>
      </c>
      <c r="E21" s="6" t="s">
        <v>1</v>
      </c>
      <c r="F21" s="1"/>
      <c r="G21" s="21" t="s">
        <v>21</v>
      </c>
      <c r="H21" s="21"/>
      <c r="I21" s="22"/>
    </row>
    <row r="22" spans="2:9" ht="66" customHeight="1" thickBot="1" x14ac:dyDescent="0.35">
      <c r="B22" s="8">
        <f>MAX(G10-D22*G10,K11*E10)</f>
        <v>2600</v>
      </c>
      <c r="C22" s="9">
        <f>IF(C10&gt;300%*K10,0,MIN(50%*B22,40%*K10))</f>
        <v>1300</v>
      </c>
      <c r="D22" s="13">
        <f>(E10-E22)/E10</f>
        <v>0.19999999999999996</v>
      </c>
      <c r="E22" s="12">
        <f>MAX(E10-(E10*20%),50%)</f>
        <v>0.8</v>
      </c>
      <c r="F22" s="2"/>
      <c r="G22" s="19" t="s">
        <v>23</v>
      </c>
      <c r="H22" s="19"/>
      <c r="I22" s="20"/>
    </row>
    <row r="23" spans="2:9" x14ac:dyDescent="0.3">
      <c r="B23" s="1"/>
      <c r="C23" s="1"/>
      <c r="D23" s="1"/>
      <c r="E23" s="1"/>
      <c r="F23" s="1"/>
      <c r="G23" s="1"/>
      <c r="H23" s="1"/>
      <c r="I23" s="1"/>
    </row>
    <row r="24" spans="2:9" x14ac:dyDescent="0.3">
      <c r="B24" s="1"/>
      <c r="C24" s="1"/>
      <c r="D24" s="1"/>
      <c r="E24" s="1"/>
      <c r="F24" s="1"/>
      <c r="G24" s="1"/>
      <c r="H24" s="1"/>
      <c r="I24" s="1"/>
    </row>
    <row r="25" spans="2:9" x14ac:dyDescent="0.3">
      <c r="B25" s="1"/>
      <c r="C25" s="1"/>
      <c r="D25" s="1"/>
      <c r="E25" s="1"/>
      <c r="F25" s="1"/>
      <c r="G25" s="1"/>
      <c r="H25" s="1"/>
      <c r="I25" s="1"/>
    </row>
    <row r="26" spans="2:9" x14ac:dyDescent="0.3">
      <c r="B26" s="1"/>
      <c r="C26" s="1"/>
      <c r="D26" s="1"/>
      <c r="E26" s="1"/>
      <c r="F26" s="1"/>
      <c r="G26" s="1"/>
      <c r="H26" s="1"/>
      <c r="I26" s="1"/>
    </row>
    <row r="27" spans="2:9" x14ac:dyDescent="0.3">
      <c r="B27" s="1"/>
      <c r="C27" s="1"/>
      <c r="D27" s="1"/>
      <c r="E27" s="1"/>
      <c r="F27" s="1"/>
      <c r="G27" s="1"/>
      <c r="H27" s="1"/>
      <c r="I27" s="1"/>
    </row>
  </sheetData>
  <sheetProtection algorithmName="SHA-512" hashValue="e+walu7WhprE0FYwm4+QdHrKIBhj67lFDwcxCKGPY4mDxevQdZxp3rUEnMohoPvHYtC9OnOQqVzqW+3E3CX3Pw==" saltValue="K/EHYogNOp+StUc1zZ+hKQ==" spinCount="100000" sheet="1" objects="1" scenarios="1"/>
  <mergeCells count="14">
    <mergeCell ref="G22:I22"/>
    <mergeCell ref="G21:I21"/>
    <mergeCell ref="B6:L6"/>
    <mergeCell ref="B20:I20"/>
    <mergeCell ref="B15:I15"/>
    <mergeCell ref="B19:I19"/>
    <mergeCell ref="J9:L9"/>
    <mergeCell ref="K10:L10"/>
    <mergeCell ref="K11:L11"/>
    <mergeCell ref="B14:I14"/>
    <mergeCell ref="B12:I12"/>
    <mergeCell ref="E16:I16"/>
    <mergeCell ref="E17:I17"/>
    <mergeCell ref="B8:G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GESSEL</dc:creator>
  <cp:lastModifiedBy>GESSEL</cp:lastModifiedBy>
  <dcterms:created xsi:type="dcterms:W3CDTF">2020-03-26T21:59:47Z</dcterms:created>
  <dcterms:modified xsi:type="dcterms:W3CDTF">2020-04-05T21:05:56Z</dcterms:modified>
</cp:coreProperties>
</file>